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<sst xmlns="http://schemas.openxmlformats.org/spreadsheetml/2006/main" count="48" uniqueCount="45">
  <si>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</si>
  <si>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</si>
  <si>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</si>
  <si>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</si>
  <si>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</si>
  <si>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</si>
  <si>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</si>
  <si>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</si>
  <si>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</si>
  <si>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</si>
  <si>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</si>
  <si>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</si>
  <si>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</si>
  <si>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</si>
  <si>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</si>
  <si>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</si>
  <si>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</si>
  <si>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</si>
  <si>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</si>
  <si>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</si>
  <si>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</si>
  <si>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</si>
  <si>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</si>
  <si>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</si>
  <si>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</si>
  <si>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</si>
  <si>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</si>
  <si>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</si>
  <si>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</si>
  <si>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</si>
  <si>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</si>
  <si>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</si>
  <si>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</si>
  <si>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</si>
  <si>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</si>
  <si>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</si>
  <si>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</si>
  <si>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</si>
  <si>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</si>
  <si>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</si>
  <si>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</si>
  <si>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</si>
  <si>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Касові видатки</t>
  </si>
  <si>
    <t>Капітальний ремонт вулично-дорожньої мережі (в т.ч. за рахунок залишку субвенції з державного бюджету - 1750572,81 грн.)</t>
  </si>
  <si>
    <t>Надійшло*/ Профінансовано **   станом на 19.08.2014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</si>
</sst>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0" fontId="28" fillId="0" borderId="14" xfId="54" applyFont="1" applyBorder="1" applyAlignment="1">
      <alignment horizontal="center" wrapText="1"/>
      <protection/>
    </xf>
    <xf numFmtId="49" fontId="22" fillId="0" borderId="15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6" xfId="54" applyFont="1" applyFill="1" applyBorder="1" applyAlignment="1">
      <alignment horizontal="center" wrapText="1"/>
      <protection/>
    </xf>
    <xf numFmtId="0" fontId="28" fillId="24" borderId="17" xfId="54" applyFont="1" applyFill="1" applyBorder="1" applyAlignment="1">
      <alignment horizontal="center" wrapText="1"/>
      <protection/>
    </xf>
    <xf numFmtId="0" fontId="28" fillId="24" borderId="18" xfId="54" applyFont="1" applyFill="1" applyBorder="1" applyAlignment="1">
      <alignment horizont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0">
          <cell r="E40">
            <v>7047.20093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6" width="15.125" style="3" hidden="1" customWidth="1"/>
    <col min="7" max="7" width="9.00390625" style="3" hidden="1" customWidth="1"/>
    <col min="8" max="16384" width="9.00390625" style="3" customWidth="1"/>
  </cols>
  <sheetData>
    <row r="1" spans="1:5" ht="26.25" customHeight="1">
      <c r="A1" s="81"/>
      <c r="B1" s="81"/>
      <c r="C1" s="81"/>
      <c r="D1" s="81"/>
      <c r="E1" s="81"/>
    </row>
    <row r="2" spans="1:5" ht="39.75" customHeight="1">
      <c r="A2" s="82" t="s">
        <v>36</v>
      </c>
      <c r="B2" s="82"/>
      <c r="C2" s="82"/>
      <c r="D2" s="82"/>
      <c r="E2" s="82"/>
    </row>
    <row r="3" spans="2:5" ht="18.75">
      <c r="B3" s="4"/>
      <c r="C3" s="5"/>
      <c r="D3" s="6"/>
      <c r="E3" s="7" t="s">
        <v>34</v>
      </c>
    </row>
    <row r="4" spans="1:6" ht="95.25" customHeight="1">
      <c r="A4" s="86" t="s">
        <v>0</v>
      </c>
      <c r="B4" s="86" t="s">
        <v>14</v>
      </c>
      <c r="C4" s="87" t="s">
        <v>37</v>
      </c>
      <c r="D4" s="63" t="s">
        <v>44</v>
      </c>
      <c r="E4" s="74" t="s">
        <v>35</v>
      </c>
      <c r="F4" s="74" t="s">
        <v>42</v>
      </c>
    </row>
    <row r="5" spans="1:6" s="6" customFormat="1" ht="21" customHeight="1" hidden="1">
      <c r="A5" s="86"/>
      <c r="B5" s="86"/>
      <c r="C5" s="87"/>
      <c r="D5" s="8"/>
      <c r="E5" s="74"/>
      <c r="F5" s="74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8" t="s">
        <v>15</v>
      </c>
      <c r="B7" s="88"/>
      <c r="C7" s="88"/>
      <c r="D7" s="66"/>
      <c r="E7" s="67"/>
      <c r="F7" s="69"/>
    </row>
    <row r="8" spans="1:6" ht="37.5">
      <c r="A8" s="10"/>
      <c r="B8" s="11" t="s">
        <v>38</v>
      </c>
      <c r="C8" s="12">
        <v>3671.5</v>
      </c>
      <c r="D8" s="12">
        <v>910.22467</v>
      </c>
      <c r="E8" s="14">
        <f>D8/C8</f>
        <v>0.24791629306822824</v>
      </c>
      <c r="F8" s="69"/>
    </row>
    <row r="9" spans="1:6" ht="57" customHeight="1">
      <c r="A9" s="10"/>
      <c r="B9" s="11" t="s">
        <v>39</v>
      </c>
      <c r="C9" s="12">
        <v>268.1</v>
      </c>
      <c r="D9" s="12">
        <v>206.82345</v>
      </c>
      <c r="E9" s="14">
        <f>D9/C9</f>
        <v>0.7714414397612831</v>
      </c>
      <c r="F9" s="69"/>
    </row>
    <row r="10" spans="1:6" ht="37.5">
      <c r="A10" s="10"/>
      <c r="B10" s="11" t="s">
        <v>40</v>
      </c>
      <c r="C10" s="12">
        <f>11025.7+2348.3</f>
        <v>13374</v>
      </c>
      <c r="D10" s="13">
        <f>'[1]облік по субвенції '!E40</f>
        <v>7047.20093</v>
      </c>
      <c r="E10" s="14">
        <f>D10/C10</f>
        <v>0.5269329243307911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8164.24905</v>
      </c>
      <c r="E11" s="18">
        <f>D11/C11</f>
        <v>0.4715512111865817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8164.24905</v>
      </c>
      <c r="E17" s="35">
        <f t="shared" si="0"/>
        <v>0.2775645972668286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18922.082969999996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4878.656769999998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C16+D10-D41-D36-D26-D38</f>
        <v>14043.4262</v>
      </c>
      <c r="E20" s="38"/>
      <c r="F20" s="71"/>
    </row>
    <row r="21" spans="1:6" s="36" customFormat="1" ht="36.75" customHeight="1">
      <c r="A21" s="83" t="s">
        <v>21</v>
      </c>
      <c r="B21" s="84"/>
      <c r="C21" s="84"/>
      <c r="D21" s="84"/>
      <c r="E21" s="85"/>
      <c r="F21" s="71"/>
    </row>
    <row r="22" spans="1:6" s="36" customFormat="1" ht="25.5" customHeight="1">
      <c r="A22" s="77" t="s">
        <v>22</v>
      </c>
      <c r="B22" s="78"/>
      <c r="C22" s="78"/>
      <c r="D22" s="78"/>
      <c r="E22" s="79"/>
      <c r="F22" s="71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1169.81153</v>
      </c>
      <c r="E23" s="18">
        <f>D23/C23</f>
        <v>0.04724971321215363</v>
      </c>
      <c r="F23" s="42" t="e">
        <f>F24+F34</f>
        <v>#REF!</v>
      </c>
      <c r="G23" s="76"/>
      <c r="H23" s="76"/>
      <c r="I23" s="76"/>
      <c r="J23" s="76"/>
      <c r="K23" s="76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1104.81153</v>
      </c>
      <c r="E24" s="38">
        <f>D24/C24</f>
        <v>0.10391002691706226</v>
      </c>
      <c r="F24" s="24">
        <f>SUM(F25:F31)</f>
        <v>659.35262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275.11826+44.844+19.1124+72.90011+34.34977+99.34021+72.81226+14.68514+109.64987</f>
        <v>742.81202</v>
      </c>
      <c r="E25" s="38">
        <f>D25/C25</f>
        <v>0.3044810706673225</v>
      </c>
      <c r="F25" s="13">
        <v>389.82008</v>
      </c>
      <c r="G25" s="73">
        <f>D25-F25</f>
        <v>352.99193999999994</v>
      </c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69"/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38">
        <f>D27/C27</f>
        <v>0.49999999999999983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6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</f>
        <v>252.29960000000003</v>
      </c>
      <c r="E30" s="38">
        <f>D30/C30</f>
        <v>0.753780913394499</v>
      </c>
      <c r="F30" s="13">
        <f>49.8816+19.4784+33.4692+61.7088</f>
        <v>164.538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C35+C36+C37+C38</f>
        <v>14125.680110000001</v>
      </c>
      <c r="D34" s="24">
        <f>D35+D36+D37+D38</f>
        <v>65</v>
      </c>
      <c r="E34" s="48">
        <f t="shared" si="1"/>
        <v>0.004601548349801898</v>
      </c>
      <c r="F34" s="24" t="e">
        <f>F35+F36+F37+#REF!</f>
        <v>#REF!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25</v>
      </c>
    </row>
    <row r="38" spans="1:6" ht="37.5">
      <c r="A38" s="43"/>
      <c r="B38" s="2" t="s">
        <v>43</v>
      </c>
      <c r="C38" s="49">
        <v>2434.77281</v>
      </c>
      <c r="D38" s="13"/>
      <c r="E38" s="38">
        <f t="shared" si="1"/>
        <v>0</v>
      </c>
      <c r="F38" s="69"/>
    </row>
    <row r="39" spans="1:6" s="36" customFormat="1" ht="27.75" customHeight="1">
      <c r="A39" s="77" t="s">
        <v>41</v>
      </c>
      <c r="B39" s="78"/>
      <c r="C39" s="78"/>
      <c r="D39" s="78"/>
      <c r="E39" s="79"/>
      <c r="F39" s="71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172.6248</v>
      </c>
      <c r="E40" s="18">
        <f t="shared" si="1"/>
        <v>0.0370780507565542</v>
      </c>
      <c r="F40" s="42">
        <f>F41</f>
        <v>0</v>
      </c>
      <c r="G40" s="76"/>
      <c r="H40" s="76"/>
      <c r="I40" s="76"/>
      <c r="J40" s="76"/>
      <c r="K40" s="76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172.6248</v>
      </c>
      <c r="E41" s="14">
        <f t="shared" si="1"/>
        <v>0.0370780507565542</v>
      </c>
      <c r="F41" s="45">
        <f>F42+F43</f>
        <v>0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14">
        <f t="shared" si="1"/>
        <v>0</v>
      </c>
      <c r="F42" s="71"/>
    </row>
    <row r="43" spans="1:6" s="36" customFormat="1" ht="37.5">
      <c r="A43" s="50"/>
      <c r="B43" s="2" t="s">
        <v>27</v>
      </c>
      <c r="C43" s="51">
        <v>4151.363</v>
      </c>
      <c r="D43" s="46">
        <f>71.106+101.5188</f>
        <v>172.6248</v>
      </c>
      <c r="E43" s="14">
        <f t="shared" si="1"/>
        <v>0.04158268019443252</v>
      </c>
      <c r="F43" s="71"/>
    </row>
    <row r="44" spans="1:6" s="36" customFormat="1" ht="18.75" hidden="1">
      <c r="A44" s="50"/>
      <c r="B44" s="50"/>
      <c r="C44" s="50"/>
      <c r="D44" s="45">
        <f>D45+D46</f>
        <v>2684.87266</v>
      </c>
      <c r="E44" s="22" t="e">
        <f t="shared" si="1"/>
        <v>#DIV/0!</v>
      </c>
      <c r="F44" s="71"/>
    </row>
    <row r="45" spans="1:6" s="36" customFormat="1" ht="18.75" hidden="1">
      <c r="A45" s="50"/>
      <c r="B45" s="50"/>
      <c r="C45" s="50"/>
      <c r="D45" s="45">
        <f>D46+D47</f>
        <v>1342.43633</v>
      </c>
      <c r="E45" s="22" t="e">
        <f t="shared" si="1"/>
        <v>#DIV/0!</v>
      </c>
      <c r="F45" s="71"/>
    </row>
    <row r="46" spans="1:6" ht="18.75">
      <c r="A46" s="52"/>
      <c r="B46" s="53" t="s">
        <v>28</v>
      </c>
      <c r="C46" s="17">
        <f>C23+C40</f>
        <v>29413.780250000003</v>
      </c>
      <c r="D46" s="54">
        <f>D23+D40</f>
        <v>1342.43633</v>
      </c>
      <c r="E46" s="18">
        <f t="shared" si="1"/>
        <v>0.04563970759929777</v>
      </c>
      <c r="F46" s="54" t="e">
        <f>F40+F23</f>
        <v>#REF!</v>
      </c>
    </row>
    <row r="47" spans="1:5" ht="21" customHeight="1">
      <c r="A47" s="80" t="s">
        <v>29</v>
      </c>
      <c r="B47" s="80"/>
      <c r="C47" s="80"/>
      <c r="D47" s="55"/>
      <c r="E47" s="55"/>
    </row>
    <row r="48" spans="1:5" ht="18.75">
      <c r="A48" s="75" t="s">
        <v>30</v>
      </c>
      <c r="B48" s="75"/>
      <c r="C48" s="57"/>
      <c r="D48" s="56"/>
      <c r="E48" s="55"/>
    </row>
    <row r="49" spans="1:5" ht="18.75">
      <c r="A49" s="55"/>
      <c r="B49" s="55"/>
      <c r="C49" s="58"/>
      <c r="D49" s="55"/>
      <c r="E49" s="55"/>
    </row>
  </sheetData>
  <sheetProtection/>
  <mergeCells count="15">
    <mergeCell ref="A1:E1"/>
    <mergeCell ref="A2:E2"/>
    <mergeCell ref="A21:E21"/>
    <mergeCell ref="A22:E22"/>
    <mergeCell ref="E4:E5"/>
    <mergeCell ref="A4:A5"/>
    <mergeCell ref="B4:B5"/>
    <mergeCell ref="C4:C5"/>
    <mergeCell ref="A7:C7"/>
    <mergeCell ref="F4:F5"/>
    <mergeCell ref="A48:B48"/>
    <mergeCell ref="G23:K23"/>
    <mergeCell ref="A39:E39"/>
    <mergeCell ref="G40:K40"/>
    <mergeCell ref="A47:C4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2014-08-15T09:32:37Z</cp:lastPrinted>
  <dcterms:created xsi:type="dcterms:W3CDTF">2014-03-25T13:04:01Z</dcterms:created>
  <dcterms:modified xsi:type="dcterms:W3CDTF">2014-08-19T12:20:34Z</dcterms:modified>
  <cp:category/>
  <cp:version/>
  <cp:contentType/>
  <cp:contentStatus/>
</cp:coreProperties>
</file>